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noha-wing\canbeused\media\"/>
    </mc:Choice>
  </mc:AlternateContent>
  <xr:revisionPtr revIDLastSave="0" documentId="13_ncr:1_{39362B83-F629-42F1-946A-0C629ACBCAC5}" xr6:coauthVersionLast="47" xr6:coauthVersionMax="47" xr10:uidLastSave="{00000000-0000-0000-0000-000000000000}"/>
  <bookViews>
    <workbookView xWindow="2100" yWindow="1890" windowWidth="25320" windowHeight="11715" tabRatio="500" xr2:uid="{00000000-000D-0000-FFFF-FFFF00000000}"/>
  </bookViews>
  <sheets>
    <sheet name="資産管理表" sheetId="1" r:id="rId1"/>
    <sheet name="記入例" sheetId="2" r:id="rId2"/>
  </sheets>
  <definedNames>
    <definedName name="_xlnm.Print_Area" localSheetId="1">記入例!$A$2:$S$59</definedName>
    <definedName name="_xlnm.Print_Area" localSheetId="0">資産管理表!$A$2:$S$60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42" i="2" l="1"/>
  <c r="N42" i="2"/>
  <c r="O38" i="2"/>
  <c r="N38" i="2"/>
  <c r="M38" i="2"/>
  <c r="L38" i="2"/>
  <c r="K38" i="2"/>
  <c r="J38" i="2"/>
  <c r="I38" i="2"/>
  <c r="H38" i="2"/>
  <c r="G38" i="2"/>
  <c r="F38" i="2"/>
  <c r="E38" i="2"/>
  <c r="D38" i="2"/>
  <c r="O29" i="2"/>
  <c r="N29" i="2"/>
  <c r="M29" i="2"/>
  <c r="L29" i="2"/>
  <c r="K29" i="2"/>
  <c r="J29" i="2"/>
  <c r="I29" i="2"/>
  <c r="H29" i="2"/>
  <c r="G29" i="2"/>
  <c r="F29" i="2"/>
  <c r="E29" i="2"/>
  <c r="D29" i="2"/>
  <c r="O22" i="2"/>
  <c r="N22" i="2"/>
  <c r="M22" i="2"/>
  <c r="L22" i="2"/>
  <c r="K22" i="2"/>
  <c r="J22" i="2"/>
  <c r="I22" i="2"/>
  <c r="H22" i="2"/>
  <c r="G22" i="2"/>
  <c r="F22" i="2"/>
  <c r="E22" i="2"/>
  <c r="D22" i="2"/>
  <c r="O13" i="2"/>
  <c r="N13" i="2"/>
  <c r="N40" i="2" s="1"/>
  <c r="N41" i="2" s="1"/>
  <c r="M13" i="2"/>
  <c r="M40" i="2" s="1"/>
  <c r="L13" i="2"/>
  <c r="K13" i="2"/>
  <c r="J13" i="2"/>
  <c r="J40" i="2" s="1"/>
  <c r="J41" i="2" s="1"/>
  <c r="J42" i="2" s="1"/>
  <c r="I13" i="2"/>
  <c r="I40" i="2" s="1"/>
  <c r="I41" i="2" s="1"/>
  <c r="H13" i="2"/>
  <c r="G13" i="2"/>
  <c r="F13" i="2"/>
  <c r="F40" i="2" s="1"/>
  <c r="F41" i="2" s="1"/>
  <c r="F42" i="2" s="1"/>
  <c r="E13" i="2"/>
  <c r="E40" i="2" s="1"/>
  <c r="E41" i="2" s="1"/>
  <c r="D13" i="2"/>
  <c r="R8" i="2"/>
  <c r="O42" i="1"/>
  <c r="N42" i="1"/>
  <c r="M42" i="1"/>
  <c r="L42" i="1"/>
  <c r="K42" i="1"/>
  <c r="J42" i="1"/>
  <c r="I42" i="1"/>
  <c r="H42" i="1"/>
  <c r="G42" i="1"/>
  <c r="F42" i="1"/>
  <c r="E42" i="1"/>
  <c r="O38" i="1"/>
  <c r="N38" i="1"/>
  <c r="M38" i="1"/>
  <c r="R8" i="1" s="1"/>
  <c r="L38" i="1"/>
  <c r="K38" i="1"/>
  <c r="J38" i="1"/>
  <c r="I38" i="1"/>
  <c r="H38" i="1"/>
  <c r="G38" i="1"/>
  <c r="F38" i="1"/>
  <c r="E38" i="1"/>
  <c r="D38" i="1"/>
  <c r="O29" i="1"/>
  <c r="N29" i="1"/>
  <c r="M29" i="1"/>
  <c r="L29" i="1"/>
  <c r="K29" i="1"/>
  <c r="J29" i="1"/>
  <c r="I29" i="1"/>
  <c r="H29" i="1"/>
  <c r="G29" i="1"/>
  <c r="F29" i="1"/>
  <c r="E29" i="1"/>
  <c r="D29" i="1"/>
  <c r="O22" i="1"/>
  <c r="N22" i="1"/>
  <c r="M22" i="1"/>
  <c r="L22" i="1"/>
  <c r="K22" i="1"/>
  <c r="J22" i="1"/>
  <c r="I22" i="1"/>
  <c r="H22" i="1"/>
  <c r="G22" i="1"/>
  <c r="F22" i="1"/>
  <c r="E22" i="1"/>
  <c r="D22" i="1"/>
  <c r="O13" i="1"/>
  <c r="N13" i="1"/>
  <c r="M13" i="1"/>
  <c r="M40" i="1" s="1"/>
  <c r="L13" i="1"/>
  <c r="L40" i="1" s="1"/>
  <c r="L41" i="1" s="1"/>
  <c r="K13" i="1"/>
  <c r="J13" i="1"/>
  <c r="I13" i="1"/>
  <c r="I40" i="1" s="1"/>
  <c r="I41" i="1" s="1"/>
  <c r="H13" i="1"/>
  <c r="H40" i="1" s="1"/>
  <c r="H41" i="1" s="1"/>
  <c r="G13" i="1"/>
  <c r="F13" i="1"/>
  <c r="E13" i="1"/>
  <c r="E40" i="1" s="1"/>
  <c r="E41" i="1" s="1"/>
  <c r="D13" i="1"/>
  <c r="D40" i="1" s="1"/>
  <c r="D41" i="1" s="1"/>
  <c r="G40" i="2" l="1"/>
  <c r="G41" i="2" s="1"/>
  <c r="K40" i="2"/>
  <c r="K41" i="2" s="1"/>
  <c r="O40" i="2"/>
  <c r="O41" i="2" s="1"/>
  <c r="D40" i="2"/>
  <c r="D41" i="2" s="1"/>
  <c r="E42" i="2" s="1"/>
  <c r="H40" i="2"/>
  <c r="H41" i="2" s="1"/>
  <c r="L40" i="2"/>
  <c r="L41" i="2" s="1"/>
  <c r="L42" i="2" s="1"/>
  <c r="F40" i="1"/>
  <c r="F41" i="1" s="1"/>
  <c r="J40" i="1"/>
  <c r="J41" i="1" s="1"/>
  <c r="N40" i="1"/>
  <c r="N41" i="1" s="1"/>
  <c r="G40" i="1"/>
  <c r="G41" i="1" s="1"/>
  <c r="K40" i="1"/>
  <c r="K41" i="1" s="1"/>
  <c r="O40" i="1"/>
  <c r="O41" i="1" s="1"/>
  <c r="G42" i="2"/>
  <c r="K42" i="2"/>
  <c r="H42" i="2"/>
  <c r="M41" i="1"/>
  <c r="R7" i="1"/>
  <c r="I42" i="2"/>
  <c r="R7" i="2"/>
  <c r="M41" i="2"/>
  <c r="R13" i="2" l="1"/>
  <c r="R12" i="2"/>
  <c r="R11" i="2"/>
  <c r="R9" i="2"/>
  <c r="R15" i="2" s="1"/>
  <c r="R10" i="2"/>
  <c r="M42" i="2"/>
  <c r="R10" i="1"/>
  <c r="R9" i="1"/>
  <c r="R15" i="1" s="1"/>
  <c r="R12" i="1"/>
  <c r="R13" i="1"/>
  <c r="R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000-000001000000}">
      <text>
        <r>
          <rPr>
            <sz val="10"/>
            <rFont val="Noto Sans CJK SC"/>
            <family val="2"/>
          </rPr>
          <t>記録する年を入力（初期値</t>
        </r>
        <r>
          <rPr>
            <sz val="10"/>
            <rFont val="Arial"/>
            <family val="2"/>
            <charset val="1"/>
          </rPr>
          <t>2026</t>
        </r>
        <r>
          <rPr>
            <sz val="10"/>
            <rFont val="Noto Sans CJK SC"/>
            <family val="2"/>
            <charset val="1"/>
          </rPr>
          <t>）</t>
        </r>
      </text>
    </comment>
    <comment ref="D4" authorId="0" shapeId="0" xr:uid="{00000000-0006-0000-0000-000002000000}">
      <text>
        <r>
          <rPr>
            <sz val="10"/>
            <rFont val="Noto Sans CJK SC"/>
            <family val="2"/>
          </rPr>
          <t>最新の入力月を選ぶと、右側の「今月のまとめ」が更新されます（初期値</t>
        </r>
        <r>
          <rPr>
            <sz val="10"/>
            <rFont val="Arial"/>
            <family val="2"/>
            <charset val="1"/>
          </rPr>
          <t>10</t>
        </r>
        <r>
          <rPr>
            <sz val="10"/>
            <rFont val="Noto Sans CJK SC"/>
            <family val="2"/>
            <charset val="1"/>
          </rPr>
          <t>月）</t>
        </r>
      </text>
    </comment>
    <comment ref="R14" authorId="0" shapeId="0" xr:uid="{00000000-0006-0000-0000-000003000000}">
      <text>
        <r>
          <rPr>
            <sz val="10"/>
            <rFont val="Noto Sans CJK SC"/>
            <family val="2"/>
          </rPr>
          <t>目標の純資産額（初期値</t>
        </r>
        <r>
          <rPr>
            <sz val="10"/>
            <rFont val="Arial"/>
            <family val="2"/>
            <charset val="1"/>
          </rPr>
          <t>1,000</t>
        </r>
        <r>
          <rPr>
            <sz val="10"/>
            <rFont val="Noto Sans CJK SC"/>
            <family val="2"/>
            <charset val="1"/>
          </rPr>
          <t>万円の仮置き。自由に変更してください）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100-000001000000}">
      <text>
        <r>
          <rPr>
            <sz val="10"/>
            <rFont val="Noto Sans CJK SC"/>
            <family val="2"/>
          </rPr>
          <t>記録する年を入力（初期値</t>
        </r>
        <r>
          <rPr>
            <sz val="10"/>
            <rFont val="Arial"/>
            <family val="2"/>
            <charset val="1"/>
          </rPr>
          <t>2026</t>
        </r>
        <r>
          <rPr>
            <sz val="10"/>
            <rFont val="Noto Sans CJK SC"/>
            <family val="2"/>
            <charset val="1"/>
          </rPr>
          <t>）</t>
        </r>
      </text>
    </comment>
    <comment ref="D4" authorId="0" shapeId="0" xr:uid="{00000000-0006-0000-0100-000002000000}">
      <text>
        <r>
          <rPr>
            <sz val="10"/>
            <rFont val="Noto Sans CJK SC"/>
            <family val="2"/>
          </rPr>
          <t>最新の入力月を選ぶと、右側の「今月のまとめ」が更新されます（初期値</t>
        </r>
        <r>
          <rPr>
            <sz val="10"/>
            <rFont val="Arial"/>
            <family val="2"/>
            <charset val="1"/>
          </rPr>
          <t>10</t>
        </r>
        <r>
          <rPr>
            <sz val="10"/>
            <rFont val="Noto Sans CJK SC"/>
            <family val="2"/>
            <charset val="1"/>
          </rPr>
          <t>月）</t>
        </r>
      </text>
    </comment>
    <comment ref="R14" authorId="0" shapeId="0" xr:uid="{00000000-0006-0000-0100-000003000000}">
      <text>
        <r>
          <rPr>
            <sz val="10"/>
            <rFont val="Noto Sans CJK SC"/>
            <family val="2"/>
          </rPr>
          <t>目標の純資産額（初期値</t>
        </r>
        <r>
          <rPr>
            <sz val="10"/>
            <rFont val="Arial"/>
            <family val="2"/>
            <charset val="1"/>
          </rPr>
          <t>1,000</t>
        </r>
        <r>
          <rPr>
            <sz val="10"/>
            <rFont val="Noto Sans CJK SC"/>
            <family val="2"/>
            <charset val="1"/>
          </rPr>
          <t>万円の仮置き。自由に変更してください）</t>
        </r>
      </text>
    </comment>
  </commentList>
</comments>
</file>

<file path=xl/sharedStrings.xml><?xml version="1.0" encoding="utf-8"?>
<sst xmlns="http://schemas.openxmlformats.org/spreadsheetml/2006/main" count="187" uniqueCount="79">
  <si>
    <t>家庭の資産管理表</t>
  </si>
  <si>
    <r>
      <rPr>
        <sz val="10"/>
        <color rgb="FF595959"/>
        <rFont val="Noto Sans CJK SC"/>
        <family val="2"/>
        <charset val="1"/>
      </rPr>
      <t>使い方：毎月</t>
    </r>
    <r>
      <rPr>
        <sz val="10"/>
        <color rgb="FF595959"/>
        <rFont val="Meiryo UI"/>
        <family val="3"/>
        <charset val="128"/>
      </rPr>
      <t>1</t>
    </r>
    <r>
      <rPr>
        <sz val="10"/>
        <color rgb="FF595959"/>
        <rFont val="Noto Sans CJK SC"/>
        <family val="2"/>
        <charset val="1"/>
      </rPr>
      <t xml:space="preserve">回、黄色のセルに各口座の残高（円）を入力すると、小計・総資産・純資産・前月比が自動で計算されます。例：メイン口座に </t>
    </r>
    <r>
      <rPr>
        <sz val="10"/>
        <color rgb="FF595959"/>
        <rFont val="Meiryo UI"/>
        <family val="3"/>
        <charset val="128"/>
      </rPr>
      <t xml:space="preserve">1,250,000 </t>
    </r>
    <r>
      <rPr>
        <sz val="10"/>
        <color rgb="FF595959"/>
        <rFont val="Noto Sans CJK SC"/>
        <family val="2"/>
        <charset val="1"/>
      </rPr>
      <t>と入力。各区分の下の空行（項目名も黄色）には、自由に項目を追加できます。</t>
    </r>
  </si>
  <si>
    <t>年</t>
  </si>
  <si>
    <r>
      <rPr>
        <b/>
        <sz val="11"/>
        <rFont val="Noto Sans CJK SC"/>
        <family val="2"/>
        <charset val="1"/>
      </rPr>
      <t>今月（</t>
    </r>
    <r>
      <rPr>
        <b/>
        <sz val="11"/>
        <rFont val="Meiryo UI"/>
        <family val="3"/>
        <charset val="128"/>
      </rPr>
      <t>1</t>
    </r>
    <r>
      <rPr>
        <b/>
        <sz val="11"/>
        <rFont val="Noto Sans CJK SC"/>
        <family val="2"/>
        <charset val="1"/>
      </rPr>
      <t>〜</t>
    </r>
    <r>
      <rPr>
        <b/>
        <sz val="11"/>
        <rFont val="Meiryo UI"/>
        <family val="3"/>
        <charset val="128"/>
      </rPr>
      <t>12</t>
    </r>
    <r>
      <rPr>
        <b/>
        <sz val="11"/>
        <rFont val="Noto Sans CJK SC"/>
        <family val="2"/>
        <charset val="1"/>
      </rPr>
      <t>）</t>
    </r>
  </si>
  <si>
    <t>区分</t>
  </si>
  <si>
    <t>項目</t>
  </si>
  <si>
    <t>金融機関・メモ</t>
  </si>
  <si>
    <r>
      <rPr>
        <b/>
        <sz val="11"/>
        <color rgb="FFFFFFFF"/>
        <rFont val="Meiryo UI"/>
        <family val="3"/>
        <charset val="128"/>
      </rPr>
      <t>1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</si>
  <si>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2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</si>
  <si>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3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</si>
  <si>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4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</si>
  <si>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5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</si>
  <si>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6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</si>
  <si>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7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</si>
  <si>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8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</si>
  <si>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9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</si>
  <si>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10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</si>
  <si>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11</t>
    </r>
    <r>
      <rPr>
        <b/>
        <sz val="11"/>
        <color rgb="FFFFFFFF"/>
        <rFont val="Noto Sans CJK SC"/>
        <family val="2"/>
        <charset val="1"/>
      </rPr>
      <t>月</t>
    </r>
  </si>
  <si>
    <r>
      <rPr>
        <b/>
        <sz val="11"/>
        <color rgb="FFFFFFFF"/>
        <rFont val="Meiryo UI"/>
        <family val="3"/>
        <charset val="128"/>
      </rPr>
      <t>12</t>
    </r>
    <r>
      <rPr>
        <b/>
        <sz val="11"/>
        <color rgb="FFFFFFFF"/>
        <rFont val="Noto Sans CJK SC"/>
        <family val="2"/>
        <charset val="1"/>
      </rPr>
      <t>月</t>
    </r>
  </si>
  <si>
    <t>今月のまとめ</t>
  </si>
  <si>
    <t>現金・預金</t>
  </si>
  <si>
    <t>普通預金（メイン口座）</t>
  </si>
  <si>
    <t>総資産</t>
  </si>
  <si>
    <t>普通預金（サブ口座）</t>
  </si>
  <si>
    <t>負債</t>
  </si>
  <si>
    <t>定期預金</t>
  </si>
  <si>
    <t>純資産</t>
  </si>
  <si>
    <t>手元の現金</t>
  </si>
  <si>
    <t>前月比</t>
  </si>
  <si>
    <t>現金・預金の割合</t>
  </si>
  <si>
    <t>投資の割合</t>
  </si>
  <si>
    <t>現金・預金 小計</t>
  </si>
  <si>
    <t>その他の割合</t>
  </si>
  <si>
    <t>目標の純資産</t>
  </si>
  <si>
    <t>投資</t>
  </si>
  <si>
    <r>
      <rPr>
        <sz val="11"/>
        <rFont val="Noto Sans CJK SC"/>
        <family val="2"/>
        <charset val="1"/>
      </rPr>
      <t>新</t>
    </r>
    <r>
      <rPr>
        <sz val="11"/>
        <rFont val="Meiryo UI"/>
        <family val="3"/>
        <charset val="128"/>
      </rPr>
      <t>NISA</t>
    </r>
  </si>
  <si>
    <t>目標達成率</t>
  </si>
  <si>
    <t>iDeCo</t>
  </si>
  <si>
    <t>株式（特定口座）</t>
  </si>
  <si>
    <t>凡例</t>
  </si>
  <si>
    <t>投資信託（特定口座）</t>
  </si>
  <si>
    <t>黄色のセル</t>
  </si>
  <si>
    <t>入力する欄</t>
  </si>
  <si>
    <t>その他の投資</t>
  </si>
  <si>
    <t>灰色・色付きの行</t>
  </si>
  <si>
    <t>自動計算（入力不要）</t>
  </si>
  <si>
    <t>投資 小計</t>
  </si>
  <si>
    <t>その他の資産</t>
  </si>
  <si>
    <t>貯蓄型保険（解約返戻金）</t>
  </si>
  <si>
    <t>財形貯蓄</t>
  </si>
  <si>
    <t>その他</t>
  </si>
  <si>
    <t>その他の資産 小計</t>
  </si>
  <si>
    <t>負債（借入）</t>
  </si>
  <si>
    <t>住宅ローン残高</t>
  </si>
  <si>
    <t>自動車ローン残高</t>
  </si>
  <si>
    <t>奨学金残高</t>
  </si>
  <si>
    <t>カードの未払い額</t>
  </si>
  <si>
    <t>その他の借入</t>
  </si>
  <si>
    <t>負債（借入） 小計</t>
  </si>
  <si>
    <t>総資産（預金＋投資＋その他）</t>
  </si>
  <si>
    <t>純資産（総資産 − 負債）</t>
  </si>
  <si>
    <t>純資産の前月比</t>
  </si>
  <si>
    <t>-</t>
  </si>
  <si>
    <t>家庭の資産管理表（記入例）</t>
  </si>
  <si>
    <r>
      <rPr>
        <b/>
        <sz val="10"/>
        <color rgb="FFC00000"/>
        <rFont val="Noto Sans CJK SC"/>
        <family val="2"/>
        <charset val="1"/>
      </rPr>
      <t>※ 記入例です（数字・金融機関名はすべて架空です）。</t>
    </r>
    <r>
      <rPr>
        <b/>
        <sz val="10"/>
        <color rgb="FFC00000"/>
        <rFont val="Meiryo UI"/>
        <family val="3"/>
        <charset val="128"/>
      </rPr>
      <t>1</t>
    </r>
    <r>
      <rPr>
        <b/>
        <sz val="10"/>
        <color rgb="FFC00000"/>
        <rFont val="Noto Sans CJK SC"/>
        <family val="2"/>
        <charset val="1"/>
      </rPr>
      <t>〜</t>
    </r>
    <r>
      <rPr>
        <b/>
        <sz val="10"/>
        <color rgb="FFC00000"/>
        <rFont val="Meiryo UI"/>
        <family val="3"/>
        <charset val="128"/>
      </rPr>
      <t>10</t>
    </r>
    <r>
      <rPr>
        <b/>
        <sz val="10"/>
        <color rgb="FFC00000"/>
        <rFont val="Noto Sans CJK SC"/>
        <family val="2"/>
        <charset val="1"/>
      </rPr>
      <t>月まで入力し、「今月」を</t>
    </r>
    <r>
      <rPr>
        <b/>
        <sz val="10"/>
        <color rgb="FFC00000"/>
        <rFont val="Meiryo UI"/>
        <family val="3"/>
        <charset val="128"/>
      </rPr>
      <t>10</t>
    </r>
    <r>
      <rPr>
        <b/>
        <sz val="10"/>
        <color rgb="FFC00000"/>
        <rFont val="Noto Sans CJK SC"/>
        <family val="2"/>
        <charset val="1"/>
      </rPr>
      <t>月にした状態です。</t>
    </r>
  </si>
  <si>
    <t>○○銀行</t>
  </si>
  <si>
    <t>△△銀行</t>
  </si>
  <si>
    <t>財布・家</t>
  </si>
  <si>
    <t>子ども名義の口座</t>
  </si>
  <si>
    <t>○○証券</t>
  </si>
  <si>
    <t>△△証券</t>
  </si>
  <si>
    <t>□□生命</t>
  </si>
  <si>
    <t>勤務先</t>
  </si>
  <si>
    <t>ディーラー</t>
  </si>
  <si>
    <t>学生支援機構</t>
  </si>
  <si>
    <t>クレジットカード</t>
  </si>
  <si>
    <t>生活の便利技Excel・Word作成のテンプレートを未登録・無料でダウンロード</t>
  </si>
  <si>
    <r>
      <rPr>
        <sz val="9"/>
        <color rgb="FF595959"/>
        <rFont val="ＭＳ ゴシック"/>
        <family val="3"/>
        <charset val="128"/>
      </rPr>
      <t>※</t>
    </r>
    <r>
      <rPr>
        <sz val="9"/>
        <color rgb="FF595959"/>
        <rFont val="Arial"/>
        <family val="2"/>
      </rPr>
      <t xml:space="preserve"> </t>
    </r>
    <r>
      <rPr>
        <sz val="9"/>
        <color rgb="FF595959"/>
        <rFont val="ＭＳ ゴシック"/>
        <family val="3"/>
        <charset val="128"/>
      </rPr>
      <t>負債は残っている金額をプラスの数字で入力
します</t>
    </r>
    <phoneticPr fontId="20"/>
  </si>
  <si>
    <r>
      <rPr>
        <sz val="9"/>
        <color rgb="FF595959"/>
        <rFont val="ＭＳ ゴシック"/>
        <family val="3"/>
        <charset val="128"/>
      </rPr>
      <t>※</t>
    </r>
    <r>
      <rPr>
        <sz val="9"/>
        <color rgb="FF595959"/>
        <rFont val="Arial"/>
        <family val="2"/>
      </rPr>
      <t xml:space="preserve"> </t>
    </r>
    <r>
      <rPr>
        <sz val="9"/>
        <color rgb="FF595959"/>
        <rFont val="ＭＳ ゴシック"/>
        <family val="3"/>
        <charset val="128"/>
      </rPr>
      <t>負債は残っている金額をプラスの数字で入力
します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</si>
</sst>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年&quot;"/>
    <numFmt numFmtId="177" formatCode="0&quot;月&quot;"/>
    <numFmt numFmtId="178" formatCode="#,##0;[Red]\-#,##0;\-"/>
    <numFmt numFmtId="179" formatCode="0.0%"/>
  </numFmts>
  <fonts count="26">
    <font>
      <sz val="11"/>
      <color theme="1"/>
      <name val="Calibri"/>
      <family val="2"/>
      <charset val="1"/>
    </font>
    <font>
      <b/>
      <sz val="18"/>
      <color rgb="FF1F3864"/>
      <name val="Noto Sans CJK SC"/>
      <family val="2"/>
      <charset val="1"/>
    </font>
    <font>
      <sz val="10"/>
      <color rgb="FF595959"/>
      <name val="Noto Sans CJK SC"/>
      <family val="2"/>
      <charset val="1"/>
    </font>
    <font>
      <sz val="10"/>
      <color rgb="FF595959"/>
      <name val="Meiryo UI"/>
      <family val="3"/>
      <charset val="128"/>
    </font>
    <font>
      <b/>
      <sz val="11"/>
      <name val="Noto Sans CJK SC"/>
      <family val="2"/>
      <charset val="1"/>
    </font>
    <font>
      <sz val="11"/>
      <color rgb="FF0000FF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rgb="FFFFFFFF"/>
      <name val="Noto Sans CJK SC"/>
      <family val="2"/>
      <charset val="1"/>
    </font>
    <font>
      <b/>
      <sz val="11"/>
      <color rgb="FFFFFFFF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595959"/>
      <name val="Noto Sans CJK SC"/>
      <family val="2"/>
      <charset val="1"/>
    </font>
    <font>
      <sz val="11"/>
      <name val="Noto Sans CJK SC"/>
      <family val="2"/>
      <charset val="1"/>
    </font>
    <font>
      <sz val="11"/>
      <name val="Meiryo UI"/>
      <family val="3"/>
      <charset val="128"/>
    </font>
    <font>
      <sz val="11"/>
      <color rgb="FF0000FF"/>
      <name val="Noto Sans CJK SC"/>
      <family val="2"/>
      <charset val="1"/>
    </font>
    <font>
      <sz val="11"/>
      <color theme="1"/>
      <name val="Noto Sans CJK SC"/>
      <family val="2"/>
      <charset val="1"/>
    </font>
    <font>
      <sz val="10"/>
      <name val="Noto Sans CJK SC"/>
      <family val="2"/>
    </font>
    <font>
      <sz val="10"/>
      <name val="Arial"/>
      <family val="2"/>
      <charset val="1"/>
    </font>
    <font>
      <sz val="10"/>
      <name val="Noto Sans CJK SC"/>
      <family val="2"/>
      <charset val="1"/>
    </font>
    <font>
      <b/>
      <sz val="10"/>
      <color rgb="FFC00000"/>
      <name val="Noto Sans CJK SC"/>
      <family val="2"/>
      <charset val="1"/>
    </font>
    <font>
      <b/>
      <sz val="10"/>
      <color rgb="FFC00000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0"/>
      <color theme="10"/>
      <name val="游ゴシック"/>
      <family val="3"/>
      <charset val="128"/>
      <scheme val="minor"/>
    </font>
    <font>
      <sz val="9"/>
      <color rgb="FF595959"/>
      <name val="ＭＳ ゴシック"/>
      <family val="3"/>
      <charset val="128"/>
    </font>
    <font>
      <sz val="9"/>
      <color rgb="FF595959"/>
      <name val="Arial"/>
      <family val="2"/>
    </font>
    <font>
      <sz val="9"/>
      <color rgb="FF595959"/>
      <name val="Noto Sans CJK SC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5B6B7F"/>
        <bgColor rgb="FF595959"/>
      </patternFill>
    </fill>
    <fill>
      <patternFill patternType="solid">
        <fgColor rgb="FFE8F1FB"/>
        <bgColor rgb="FFEEF1F5"/>
      </patternFill>
    </fill>
    <fill>
      <patternFill patternType="solid">
        <fgColor rgb="FFEEF1F5"/>
        <bgColor rgb="FFE8F1FB"/>
      </patternFill>
    </fill>
    <fill>
      <patternFill patternType="solid">
        <fgColor rgb="FFEAF6EC"/>
        <bgColor rgb="FFEEF1F5"/>
      </patternFill>
    </fill>
    <fill>
      <patternFill patternType="solid">
        <fgColor rgb="FFF4EEFA"/>
        <bgColor rgb="FFEEF1F5"/>
      </patternFill>
    </fill>
    <fill>
      <patternFill patternType="solid">
        <fgColor rgb="FFFBECEC"/>
        <bgColor rgb="FFF4EEFA"/>
      </patternFill>
    </fill>
    <fill>
      <patternFill patternType="solid">
        <fgColor rgb="FFDCE3EC"/>
        <bgColor rgb="FFD9D9D9"/>
      </patternFill>
    </fill>
    <fill>
      <patternFill patternType="solid">
        <fgColor rgb="FFFCE8C8"/>
        <bgColor rgb="FFFBECE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76" fontId="5" fillId="2" borderId="1" xfId="0" applyNumberFormat="1" applyFont="1" applyFill="1" applyBorder="1"/>
    <xf numFmtId="0" fontId="4" fillId="0" borderId="0" xfId="0" applyFont="1" applyAlignment="1">
      <alignment horizontal="right"/>
    </xf>
    <xf numFmtId="177" fontId="5" fillId="2" borderId="1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/>
    <xf numFmtId="0" fontId="10" fillId="4" borderId="1" xfId="0" applyFont="1" applyFill="1" applyBorder="1"/>
    <xf numFmtId="0" fontId="11" fillId="4" borderId="1" xfId="0" applyFont="1" applyFill="1" applyBorder="1"/>
    <xf numFmtId="0" fontId="5" fillId="2" borderId="1" xfId="0" applyFont="1" applyFill="1" applyBorder="1"/>
    <xf numFmtId="178" fontId="5" fillId="2" borderId="1" xfId="0" applyNumberFormat="1" applyFont="1" applyFill="1" applyBorder="1"/>
    <xf numFmtId="0" fontId="4" fillId="5" borderId="1" xfId="0" applyFont="1" applyFill="1" applyBorder="1"/>
    <xf numFmtId="178" fontId="6" fillId="0" borderId="1" xfId="0" applyNumberFormat="1" applyFont="1" applyBorder="1" applyAlignment="1">
      <alignment horizontal="right"/>
    </xf>
    <xf numFmtId="179" fontId="6" fillId="0" borderId="1" xfId="0" applyNumberFormat="1" applyFont="1" applyBorder="1" applyAlignment="1">
      <alignment horizontal="right"/>
    </xf>
    <xf numFmtId="0" fontId="9" fillId="5" borderId="1" xfId="0" applyFont="1" applyFill="1" applyBorder="1"/>
    <xf numFmtId="178" fontId="6" fillId="5" borderId="1" xfId="0" applyNumberFormat="1" applyFont="1" applyFill="1" applyBorder="1"/>
    <xf numFmtId="178" fontId="5" fillId="2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0" fontId="11" fillId="6" borderId="1" xfId="0" applyFont="1" applyFill="1" applyBorder="1"/>
    <xf numFmtId="0" fontId="12" fillId="6" borderId="1" xfId="0" applyFont="1" applyFill="1" applyBorder="1"/>
    <xf numFmtId="0" fontId="13" fillId="2" borderId="0" xfId="0" applyFont="1" applyFill="1"/>
    <xf numFmtId="0" fontId="11" fillId="0" borderId="0" xfId="0" applyFont="1"/>
    <xf numFmtId="0" fontId="14" fillId="5" borderId="0" xfId="0" applyFont="1" applyFill="1"/>
    <xf numFmtId="0" fontId="10" fillId="7" borderId="1" xfId="0" applyFont="1" applyFill="1" applyBorder="1"/>
    <xf numFmtId="0" fontId="11" fillId="7" borderId="1" xfId="0" applyFont="1" applyFill="1" applyBorder="1"/>
    <xf numFmtId="0" fontId="10" fillId="8" borderId="1" xfId="0" applyFont="1" applyFill="1" applyBorder="1"/>
    <xf numFmtId="0" fontId="11" fillId="8" borderId="1" xfId="0" applyFont="1" applyFill="1" applyBorder="1"/>
    <xf numFmtId="0" fontId="9" fillId="9" borderId="1" xfId="0" applyFont="1" applyFill="1" applyBorder="1"/>
    <xf numFmtId="0" fontId="4" fillId="9" borderId="1" xfId="0" applyFont="1" applyFill="1" applyBorder="1"/>
    <xf numFmtId="178" fontId="6" fillId="9" borderId="1" xfId="0" applyNumberFormat="1" applyFont="1" applyFill="1" applyBorder="1" applyAlignment="1">
      <alignment horizontal="right"/>
    </xf>
    <xf numFmtId="0" fontId="9" fillId="10" borderId="1" xfId="0" applyFont="1" applyFill="1" applyBorder="1"/>
    <xf numFmtId="0" fontId="4" fillId="10" borderId="1" xfId="0" applyFont="1" applyFill="1" applyBorder="1"/>
    <xf numFmtId="178" fontId="6" fillId="10" borderId="1" xfId="0" applyNumberFormat="1" applyFont="1" applyFill="1" applyBorder="1" applyAlignment="1">
      <alignment horizontal="right"/>
    </xf>
    <xf numFmtId="178" fontId="6" fillId="5" borderId="1" xfId="0" applyNumberFormat="1" applyFont="1" applyFill="1" applyBorder="1" applyAlignment="1">
      <alignment horizontal="right"/>
    </xf>
    <xf numFmtId="0" fontId="18" fillId="0" borderId="0" xfId="0" applyFont="1"/>
    <xf numFmtId="0" fontId="13" fillId="2" borderId="1" xfId="0" applyFont="1" applyFill="1" applyBorder="1"/>
    <xf numFmtId="0" fontId="22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7" fillId="3" borderId="0" xfId="0" applyFont="1" applyFill="1" applyAlignment="1">
      <alignment horizontal="center"/>
    </xf>
    <xf numFmtId="0" fontId="25" fillId="0" borderId="0" xfId="0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2">
    <dxf>
      <font>
        <b/>
        <color rgb="FF1E7B34"/>
        <name val="Meiryo UI"/>
        <charset val="1"/>
      </font>
    </dxf>
    <dxf>
      <font>
        <b/>
        <color rgb="FF1E7B34"/>
        <name val="Meiryo U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FFBEA"/>
      <rgbColor rgb="FFE8F1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EC"/>
      <rgbColor rgb="FFEEF1F5"/>
      <rgbColor rgb="FFFCE8C8"/>
      <rgbColor rgb="FFDCE3EC"/>
      <rgbColor rgb="FFFBECEC"/>
      <rgbColor rgb="FFF4EEFA"/>
      <rgbColor rgb="FFF4B183"/>
      <rgbColor rgb="FF4A7EBB"/>
      <rgbColor rgb="FF33CCCC"/>
      <rgbColor rgb="FF99CC00"/>
      <rgbColor rgb="FFFFCC00"/>
      <rgbColor rgb="FFFF9900"/>
      <rgbColor rgb="FFFF6600"/>
      <rgbColor rgb="FF5B6B7F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Calibri"/>
              </a:rPr>
              <a:t>総資産と純資産の推移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総資産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資産管理表!$D$6:$O$6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資産管理表!$D$40:$O$40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4A1-44C0-9C47-98C260B57B43}"/>
            </c:ext>
          </c:extLst>
        </c:ser>
        <c:ser>
          <c:idx val="1"/>
          <c:order val="1"/>
          <c:tx>
            <c:v>純資産</c:v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資産管理表!$D$6:$O$6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資産管理表!$D$41:$O$41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4A1-44C0-9C47-98C260B57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5265880"/>
        <c:axId val="55350012"/>
      </c:lineChart>
      <c:catAx>
        <c:axId val="55265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55350012"/>
        <c:crosses val="autoZero"/>
        <c:auto val="1"/>
        <c:lblAlgn val="ctr"/>
        <c:lblOffset val="100"/>
        <c:noMultiLvlLbl val="0"/>
      </c:catAx>
      <c:valAx>
        <c:axId val="553500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ja-JP" altLang="en-US"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552658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Calibri"/>
              </a:rPr>
              <a:t>総資産と純資産の推移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総資産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記入例!$D$6:$M$6</c:f>
              <c:strCache>
                <c:ptCount val="10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</c:strCache>
            </c:strRef>
          </c:cat>
          <c:val>
            <c:numRef>
              <c:f>記入例!$D$40:$M$40</c:f>
              <c:numCache>
                <c:formatCode>#,##0;[Red]\-#,##0;\-</c:formatCode>
                <c:ptCount val="10"/>
                <c:pt idx="0">
                  <c:v>6028000</c:v>
                </c:pt>
                <c:pt idx="1">
                  <c:v>6285000</c:v>
                </c:pt>
                <c:pt idx="2">
                  <c:v>6440000</c:v>
                </c:pt>
                <c:pt idx="3">
                  <c:v>6724000</c:v>
                </c:pt>
                <c:pt idx="4">
                  <c:v>6951000</c:v>
                </c:pt>
                <c:pt idx="5">
                  <c:v>7143000</c:v>
                </c:pt>
                <c:pt idx="6">
                  <c:v>7455000</c:v>
                </c:pt>
                <c:pt idx="7">
                  <c:v>7641000</c:v>
                </c:pt>
                <c:pt idx="8">
                  <c:v>7825000</c:v>
                </c:pt>
                <c:pt idx="9">
                  <c:v>8060000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6DD-47BD-9308-ECC806F86D1C}"/>
            </c:ext>
          </c:extLst>
        </c:ser>
        <c:ser>
          <c:idx val="1"/>
          <c:order val="1"/>
          <c:tx>
            <c:v>純資産</c:v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記入例!$D$6:$M$6</c:f>
              <c:strCache>
                <c:ptCount val="10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</c:strCache>
            </c:strRef>
          </c:cat>
          <c:val>
            <c:numRef>
              <c:f>記入例!$D$41:$M$41</c:f>
              <c:numCache>
                <c:formatCode>#,##0;[Red]\-#,##0;\-</c:formatCode>
                <c:ptCount val="10"/>
                <c:pt idx="0">
                  <c:v>3953000</c:v>
                </c:pt>
                <c:pt idx="1">
                  <c:v>4256000</c:v>
                </c:pt>
                <c:pt idx="2">
                  <c:v>4447000</c:v>
                </c:pt>
                <c:pt idx="3">
                  <c:v>4735000</c:v>
                </c:pt>
                <c:pt idx="4">
                  <c:v>5049000</c:v>
                </c:pt>
                <c:pt idx="5">
                  <c:v>5295000</c:v>
                </c:pt>
                <c:pt idx="6">
                  <c:v>5616000</c:v>
                </c:pt>
                <c:pt idx="7">
                  <c:v>5866000</c:v>
                </c:pt>
                <c:pt idx="8">
                  <c:v>6035000</c:v>
                </c:pt>
                <c:pt idx="9">
                  <c:v>6385000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6DD-47BD-9308-ECC806F86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2647272"/>
        <c:axId val="97254718"/>
      </c:lineChart>
      <c:catAx>
        <c:axId val="22647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97254718"/>
        <c:crosses val="autoZero"/>
        <c:auto val="1"/>
        <c:lblAlgn val="ctr"/>
        <c:lblOffset val="100"/>
        <c:noMultiLvlLbl val="0"/>
      </c:catAx>
      <c:valAx>
        <c:axId val="972547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ja-JP" altLang="en-US"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2264727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43</xdr:row>
      <xdr:rowOff>19080</xdr:rowOff>
    </xdr:from>
    <xdr:to>
      <xdr:col>7</xdr:col>
      <xdr:colOff>429810</xdr:colOff>
      <xdr:row>58</xdr:row>
      <xdr:rowOff>40680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43</xdr:row>
      <xdr:rowOff>19080</xdr:rowOff>
    </xdr:from>
    <xdr:to>
      <xdr:col>7</xdr:col>
      <xdr:colOff>448860</xdr:colOff>
      <xdr:row>58</xdr:row>
      <xdr:rowOff>40680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nbeused.net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anbeused.net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42"/>
  <sheetViews>
    <sheetView tabSelected="1" zoomScaleNormal="100" workbookViewId="0">
      <pane xSplit="3" ySplit="6" topLeftCell="D10" activePane="bottomRight" state="frozen"/>
      <selection pane="topRight" activeCell="D1" sqref="D1"/>
      <selection pane="bottomLeft" activeCell="A6" sqref="A6"/>
      <selection pane="bottomRight"/>
    </sheetView>
  </sheetViews>
  <sheetFormatPr defaultColWidth="8.7109375" defaultRowHeight="15"/>
  <cols>
    <col min="1" max="1" width="13" customWidth="1"/>
    <col min="2" max="2" width="26" customWidth="1"/>
    <col min="3" max="3" width="18" customWidth="1"/>
    <col min="4" max="15" width="12.42578125" customWidth="1"/>
    <col min="16" max="16" width="2" customWidth="1"/>
    <col min="17" max="17" width="17" customWidth="1"/>
    <col min="18" max="18" width="14" customWidth="1"/>
  </cols>
  <sheetData>
    <row r="1" spans="1:70" s="40" customFormat="1" ht="49.5" customHeight="1">
      <c r="A1" s="39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</row>
    <row r="2" spans="1:70" ht="23.25">
      <c r="A2" s="1" t="s">
        <v>0</v>
      </c>
    </row>
    <row r="3" spans="1:70">
      <c r="A3" s="2" t="s">
        <v>1</v>
      </c>
    </row>
    <row r="4" spans="1:70" ht="15.75">
      <c r="A4" s="3" t="s">
        <v>2</v>
      </c>
      <c r="B4" s="4">
        <v>2026</v>
      </c>
      <c r="C4" s="5" t="s">
        <v>3</v>
      </c>
      <c r="D4" s="6">
        <v>10</v>
      </c>
    </row>
    <row r="6" spans="1:70" ht="15.75">
      <c r="A6" s="7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9"/>
      <c r="Q6" s="41" t="s">
        <v>19</v>
      </c>
      <c r="R6" s="41"/>
    </row>
    <row r="7" spans="1:70" ht="15.75">
      <c r="A7" s="10" t="s">
        <v>20</v>
      </c>
      <c r="B7" s="11" t="s">
        <v>21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9"/>
      <c r="Q7" s="14" t="s">
        <v>22</v>
      </c>
      <c r="R7" s="15">
        <f>INDEX($D$40:$O$40,$D$4)</f>
        <v>0</v>
      </c>
    </row>
    <row r="8" spans="1:70" ht="15.75">
      <c r="A8" s="10" t="s">
        <v>20</v>
      </c>
      <c r="B8" s="11" t="s">
        <v>23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9"/>
      <c r="Q8" s="14" t="s">
        <v>24</v>
      </c>
      <c r="R8" s="15">
        <f>INDEX($D$38:$O$38,$D$4)</f>
        <v>0</v>
      </c>
    </row>
    <row r="9" spans="1:70" ht="15.75">
      <c r="A9" s="10" t="s">
        <v>20</v>
      </c>
      <c r="B9" s="11" t="s">
        <v>25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  <c r="Q9" s="14" t="s">
        <v>26</v>
      </c>
      <c r="R9" s="15">
        <f>INDEX($D$41:$O$41,$D$4)</f>
        <v>0</v>
      </c>
    </row>
    <row r="10" spans="1:70" ht="15.75">
      <c r="A10" s="10" t="s">
        <v>20</v>
      </c>
      <c r="B10" s="11" t="s">
        <v>27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4" t="s">
        <v>28</v>
      </c>
      <c r="R10" s="15">
        <f>IF($D$4=1,"-",INDEX($D$41:$O$41,$D$4)-INDEX($D$41:$O$41,$D$4-1))</f>
        <v>0</v>
      </c>
    </row>
    <row r="11" spans="1:70" ht="15.75">
      <c r="A11" s="10" t="s">
        <v>20</v>
      </c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4" t="s">
        <v>29</v>
      </c>
      <c r="R11" s="16">
        <f>IF(R7=0,0,INDEX($D$13:$O$13,$D$4)/R7)</f>
        <v>0</v>
      </c>
    </row>
    <row r="12" spans="1:70" ht="15.75">
      <c r="A12" s="10" t="s">
        <v>20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9"/>
      <c r="Q12" s="14" t="s">
        <v>30</v>
      </c>
      <c r="R12" s="16">
        <f>IF(R7=0,0,INDEX($D$22:$O$22,$D$4)/R7)</f>
        <v>0</v>
      </c>
    </row>
    <row r="13" spans="1:70" ht="15.75">
      <c r="A13" s="17"/>
      <c r="B13" s="14" t="s">
        <v>31</v>
      </c>
      <c r="C13" s="17"/>
      <c r="D13" s="18">
        <f t="shared" ref="D13:O13" si="0">SUM(D7:D12)</f>
        <v>0</v>
      </c>
      <c r="E13" s="18">
        <f t="shared" si="0"/>
        <v>0</v>
      </c>
      <c r="F13" s="18">
        <f t="shared" si="0"/>
        <v>0</v>
      </c>
      <c r="G13" s="18">
        <f t="shared" si="0"/>
        <v>0</v>
      </c>
      <c r="H13" s="18">
        <f t="shared" si="0"/>
        <v>0</v>
      </c>
      <c r="I13" s="18">
        <f t="shared" si="0"/>
        <v>0</v>
      </c>
      <c r="J13" s="18">
        <f t="shared" si="0"/>
        <v>0</v>
      </c>
      <c r="K13" s="18">
        <f t="shared" si="0"/>
        <v>0</v>
      </c>
      <c r="L13" s="18">
        <f t="shared" si="0"/>
        <v>0</v>
      </c>
      <c r="M13" s="18">
        <f t="shared" si="0"/>
        <v>0</v>
      </c>
      <c r="N13" s="18">
        <f t="shared" si="0"/>
        <v>0</v>
      </c>
      <c r="O13" s="18">
        <f t="shared" si="0"/>
        <v>0</v>
      </c>
      <c r="P13" s="9"/>
      <c r="Q13" s="14" t="s">
        <v>32</v>
      </c>
      <c r="R13" s="16">
        <f>IF(R7=0,0,INDEX($D$29:$O$29,$D$4)/R7)</f>
        <v>0</v>
      </c>
    </row>
    <row r="14" spans="1:70" ht="15.7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 t="s">
        <v>33</v>
      </c>
      <c r="R14" s="19">
        <v>10000000</v>
      </c>
    </row>
    <row r="15" spans="1:70" ht="15.75">
      <c r="A15" s="20" t="s">
        <v>34</v>
      </c>
      <c r="B15" s="21" t="s">
        <v>35</v>
      </c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9"/>
      <c r="Q15" s="14" t="s">
        <v>36</v>
      </c>
      <c r="R15" s="16">
        <f>IF(R14=0,0,R9/R14)</f>
        <v>0</v>
      </c>
    </row>
    <row r="16" spans="1:70" ht="15.75">
      <c r="A16" s="20" t="s">
        <v>34</v>
      </c>
      <c r="B16" s="22" t="s">
        <v>37</v>
      </c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9"/>
      <c r="Q16" s="9"/>
      <c r="R16" s="9"/>
    </row>
    <row r="17" spans="1:19" ht="15.75">
      <c r="A17" s="20" t="s">
        <v>34</v>
      </c>
      <c r="B17" s="21" t="s">
        <v>38</v>
      </c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9"/>
      <c r="Q17" s="3" t="s">
        <v>39</v>
      </c>
      <c r="R17" s="9"/>
    </row>
    <row r="18" spans="1:19" ht="15.75">
      <c r="A18" s="20" t="s">
        <v>34</v>
      </c>
      <c r="B18" s="21" t="s">
        <v>40</v>
      </c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9"/>
      <c r="Q18" s="23" t="s">
        <v>41</v>
      </c>
      <c r="R18" s="24" t="s">
        <v>42</v>
      </c>
    </row>
    <row r="19" spans="1:19" ht="15.75">
      <c r="A19" s="20" t="s">
        <v>34</v>
      </c>
      <c r="B19" s="21" t="s">
        <v>43</v>
      </c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  <c r="Q19" s="25" t="s">
        <v>44</v>
      </c>
      <c r="R19" s="24" t="s">
        <v>45</v>
      </c>
    </row>
    <row r="20" spans="1:19" ht="47.25" customHeight="1">
      <c r="A20" s="20" t="s">
        <v>34</v>
      </c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9"/>
      <c r="Q20" s="42" t="s">
        <v>78</v>
      </c>
      <c r="R20" s="42"/>
      <c r="S20" s="42"/>
    </row>
    <row r="21" spans="1:19" ht="15.75">
      <c r="A21" s="20" t="s">
        <v>34</v>
      </c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9"/>
      <c r="Q21" s="9"/>
      <c r="R21" s="9"/>
    </row>
    <row r="22" spans="1:19" ht="15.75">
      <c r="A22" s="17"/>
      <c r="B22" s="14" t="s">
        <v>46</v>
      </c>
      <c r="C22" s="17"/>
      <c r="D22" s="18">
        <f t="shared" ref="D22:O22" si="1">SUM(D15:D21)</f>
        <v>0</v>
      </c>
      <c r="E22" s="18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8">
        <f t="shared" si="1"/>
        <v>0</v>
      </c>
      <c r="O22" s="18">
        <f t="shared" si="1"/>
        <v>0</v>
      </c>
      <c r="P22" s="9"/>
      <c r="Q22" s="9"/>
      <c r="R22" s="9"/>
    </row>
    <row r="23" spans="1:19" ht="15.7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9" ht="15.75">
      <c r="A24" s="26" t="s">
        <v>47</v>
      </c>
      <c r="B24" s="27" t="s">
        <v>48</v>
      </c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9"/>
      <c r="Q24" s="9"/>
      <c r="R24" s="9"/>
    </row>
    <row r="25" spans="1:19" ht="15.75">
      <c r="A25" s="26" t="s">
        <v>47</v>
      </c>
      <c r="B25" s="27" t="s">
        <v>49</v>
      </c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9"/>
      <c r="Q25" s="9"/>
      <c r="R25" s="9"/>
    </row>
    <row r="26" spans="1:19" ht="15.75">
      <c r="A26" s="26" t="s">
        <v>47</v>
      </c>
      <c r="B26" s="27" t="s">
        <v>50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9"/>
      <c r="Q26" s="9"/>
      <c r="R26" s="9"/>
    </row>
    <row r="27" spans="1:19" ht="15.75">
      <c r="A27" s="26" t="s">
        <v>47</v>
      </c>
      <c r="B27" s="12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9"/>
      <c r="Q27" s="9"/>
      <c r="R27" s="9"/>
    </row>
    <row r="28" spans="1:19" ht="15.75">
      <c r="A28" s="26" t="s">
        <v>47</v>
      </c>
      <c r="B28" s="12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9"/>
      <c r="Q28" s="9"/>
      <c r="R28" s="9"/>
    </row>
    <row r="29" spans="1:19" ht="15.75">
      <c r="A29" s="17"/>
      <c r="B29" s="14" t="s">
        <v>51</v>
      </c>
      <c r="C29" s="17"/>
      <c r="D29" s="18">
        <f t="shared" ref="D29:O29" si="2">SUM(D24:D28)</f>
        <v>0</v>
      </c>
      <c r="E29" s="18">
        <f t="shared" si="2"/>
        <v>0</v>
      </c>
      <c r="F29" s="18">
        <f t="shared" si="2"/>
        <v>0</v>
      </c>
      <c r="G29" s="18">
        <f t="shared" si="2"/>
        <v>0</v>
      </c>
      <c r="H29" s="18">
        <f t="shared" si="2"/>
        <v>0</v>
      </c>
      <c r="I29" s="18">
        <f t="shared" si="2"/>
        <v>0</v>
      </c>
      <c r="J29" s="18">
        <f t="shared" si="2"/>
        <v>0</v>
      </c>
      <c r="K29" s="18">
        <f t="shared" si="2"/>
        <v>0</v>
      </c>
      <c r="L29" s="18">
        <f t="shared" si="2"/>
        <v>0</v>
      </c>
      <c r="M29" s="18">
        <f t="shared" si="2"/>
        <v>0</v>
      </c>
      <c r="N29" s="18">
        <f t="shared" si="2"/>
        <v>0</v>
      </c>
      <c r="O29" s="18">
        <f t="shared" si="2"/>
        <v>0</v>
      </c>
      <c r="P29" s="9"/>
      <c r="Q29" s="9"/>
      <c r="R29" s="9"/>
    </row>
    <row r="30" spans="1:19" ht="15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9" ht="15.75">
      <c r="A31" s="28" t="s">
        <v>52</v>
      </c>
      <c r="B31" s="29" t="s">
        <v>53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9"/>
      <c r="Q31" s="9"/>
      <c r="R31" s="9"/>
    </row>
    <row r="32" spans="1:19" ht="15.75">
      <c r="A32" s="28" t="s">
        <v>52</v>
      </c>
      <c r="B32" s="29" t="s">
        <v>54</v>
      </c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9"/>
      <c r="Q32" s="9"/>
      <c r="R32" s="9"/>
    </row>
    <row r="33" spans="1:18" ht="15.75">
      <c r="A33" s="28" t="s">
        <v>52</v>
      </c>
      <c r="B33" s="29" t="s">
        <v>55</v>
      </c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9"/>
      <c r="Q33" s="9"/>
      <c r="R33" s="9"/>
    </row>
    <row r="34" spans="1:18" ht="15.75">
      <c r="A34" s="28" t="s">
        <v>52</v>
      </c>
      <c r="B34" s="29" t="s">
        <v>56</v>
      </c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9"/>
      <c r="Q34" s="9"/>
      <c r="R34" s="9"/>
    </row>
    <row r="35" spans="1:18" ht="15.75">
      <c r="A35" s="28" t="s">
        <v>52</v>
      </c>
      <c r="B35" s="29" t="s">
        <v>57</v>
      </c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9"/>
      <c r="Q35" s="9"/>
      <c r="R35" s="9"/>
    </row>
    <row r="36" spans="1:18" ht="15.75">
      <c r="A36" s="28" t="s">
        <v>52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9"/>
      <c r="Q36" s="9"/>
      <c r="R36" s="9"/>
    </row>
    <row r="37" spans="1:18" ht="15.75">
      <c r="A37" s="28" t="s">
        <v>52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9"/>
      <c r="Q37" s="9"/>
      <c r="R37" s="9"/>
    </row>
    <row r="38" spans="1:18" ht="15.75">
      <c r="A38" s="17"/>
      <c r="B38" s="14" t="s">
        <v>58</v>
      </c>
      <c r="C38" s="17"/>
      <c r="D38" s="18">
        <f t="shared" ref="D38:O38" si="3">SUM(D31:D37)</f>
        <v>0</v>
      </c>
      <c r="E38" s="18">
        <f t="shared" si="3"/>
        <v>0</v>
      </c>
      <c r="F38" s="18">
        <f t="shared" si="3"/>
        <v>0</v>
      </c>
      <c r="G38" s="18">
        <f t="shared" si="3"/>
        <v>0</v>
      </c>
      <c r="H38" s="18">
        <f t="shared" si="3"/>
        <v>0</v>
      </c>
      <c r="I38" s="18">
        <f t="shared" si="3"/>
        <v>0</v>
      </c>
      <c r="J38" s="18">
        <f t="shared" si="3"/>
        <v>0</v>
      </c>
      <c r="K38" s="18">
        <f t="shared" si="3"/>
        <v>0</v>
      </c>
      <c r="L38" s="18">
        <f t="shared" si="3"/>
        <v>0</v>
      </c>
      <c r="M38" s="18">
        <f t="shared" si="3"/>
        <v>0</v>
      </c>
      <c r="N38" s="18">
        <f t="shared" si="3"/>
        <v>0</v>
      </c>
      <c r="O38" s="18">
        <f t="shared" si="3"/>
        <v>0</v>
      </c>
      <c r="P38" s="9"/>
      <c r="Q38" s="9"/>
      <c r="R38" s="9"/>
    </row>
    <row r="39" spans="1:18" ht="15.7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30"/>
      <c r="B40" s="31" t="s">
        <v>59</v>
      </c>
      <c r="C40" s="30"/>
      <c r="D40" s="32">
        <f t="shared" ref="D40:O40" si="4">D13+D22+D29</f>
        <v>0</v>
      </c>
      <c r="E40" s="32">
        <f t="shared" si="4"/>
        <v>0</v>
      </c>
      <c r="F40" s="32">
        <f t="shared" si="4"/>
        <v>0</v>
      </c>
      <c r="G40" s="32">
        <f t="shared" si="4"/>
        <v>0</v>
      </c>
      <c r="H40" s="32">
        <f t="shared" si="4"/>
        <v>0</v>
      </c>
      <c r="I40" s="32">
        <f t="shared" si="4"/>
        <v>0</v>
      </c>
      <c r="J40" s="32">
        <f t="shared" si="4"/>
        <v>0</v>
      </c>
      <c r="K40" s="32">
        <f t="shared" si="4"/>
        <v>0</v>
      </c>
      <c r="L40" s="32">
        <f t="shared" si="4"/>
        <v>0</v>
      </c>
      <c r="M40" s="32">
        <f t="shared" si="4"/>
        <v>0</v>
      </c>
      <c r="N40" s="32">
        <f t="shared" si="4"/>
        <v>0</v>
      </c>
      <c r="O40" s="32">
        <f t="shared" si="4"/>
        <v>0</v>
      </c>
      <c r="P40" s="9"/>
      <c r="Q40" s="9"/>
      <c r="R40" s="9"/>
    </row>
    <row r="41" spans="1:18" ht="15.75">
      <c r="A41" s="33"/>
      <c r="B41" s="34" t="s">
        <v>60</v>
      </c>
      <c r="C41" s="33"/>
      <c r="D41" s="35">
        <f t="shared" ref="D41:O41" si="5">D40-D38</f>
        <v>0</v>
      </c>
      <c r="E41" s="35">
        <f t="shared" si="5"/>
        <v>0</v>
      </c>
      <c r="F41" s="35">
        <f t="shared" si="5"/>
        <v>0</v>
      </c>
      <c r="G41" s="35">
        <f t="shared" si="5"/>
        <v>0</v>
      </c>
      <c r="H41" s="35">
        <f t="shared" si="5"/>
        <v>0</v>
      </c>
      <c r="I41" s="35">
        <f t="shared" si="5"/>
        <v>0</v>
      </c>
      <c r="J41" s="35">
        <f t="shared" si="5"/>
        <v>0</v>
      </c>
      <c r="K41" s="35">
        <f t="shared" si="5"/>
        <v>0</v>
      </c>
      <c r="L41" s="35">
        <f t="shared" si="5"/>
        <v>0</v>
      </c>
      <c r="M41" s="35">
        <f t="shared" si="5"/>
        <v>0</v>
      </c>
      <c r="N41" s="35">
        <f t="shared" si="5"/>
        <v>0</v>
      </c>
      <c r="O41" s="35">
        <f t="shared" si="5"/>
        <v>0</v>
      </c>
      <c r="P41" s="9"/>
      <c r="Q41" s="9"/>
      <c r="R41" s="9"/>
    </row>
    <row r="42" spans="1:18" ht="15.75">
      <c r="A42" s="17"/>
      <c r="B42" s="14" t="s">
        <v>61</v>
      </c>
      <c r="C42" s="17"/>
      <c r="D42" s="36" t="s">
        <v>62</v>
      </c>
      <c r="E42" s="36" t="str">
        <f t="shared" ref="E42:O42" si="6">IF(OR(COUNT(E7:E12,E15:E21,E24:E28,E31:E37)=0,COUNT(D7:D12,D15:D21,D24:D28,D31:D37)=0),"-",E41-D41)</f>
        <v>-</v>
      </c>
      <c r="F42" s="36" t="str">
        <f t="shared" si="6"/>
        <v>-</v>
      </c>
      <c r="G42" s="36" t="str">
        <f t="shared" si="6"/>
        <v>-</v>
      </c>
      <c r="H42" s="36" t="str">
        <f t="shared" si="6"/>
        <v>-</v>
      </c>
      <c r="I42" s="36" t="str">
        <f t="shared" si="6"/>
        <v>-</v>
      </c>
      <c r="J42" s="36" t="str">
        <f t="shared" si="6"/>
        <v>-</v>
      </c>
      <c r="K42" s="36" t="str">
        <f t="shared" si="6"/>
        <v>-</v>
      </c>
      <c r="L42" s="36" t="str">
        <f t="shared" si="6"/>
        <v>-</v>
      </c>
      <c r="M42" s="36" t="str">
        <f t="shared" si="6"/>
        <v>-</v>
      </c>
      <c r="N42" s="36" t="str">
        <f t="shared" si="6"/>
        <v>-</v>
      </c>
      <c r="O42" s="36" t="str">
        <f t="shared" si="6"/>
        <v>-</v>
      </c>
      <c r="P42" s="9"/>
      <c r="Q42" s="9"/>
      <c r="R42" s="9"/>
    </row>
  </sheetData>
  <mergeCells count="2">
    <mergeCell ref="Q6:R6"/>
    <mergeCell ref="Q20:S20"/>
  </mergeCells>
  <phoneticPr fontId="20"/>
  <conditionalFormatting sqref="E42:O42">
    <cfRule type="cellIs" dxfId="1" priority="2" operator="greaterThan">
      <formula>0</formula>
    </cfRule>
  </conditionalFormatting>
  <dataValidations count="1">
    <dataValidation type="whole" sqref="D4" xr:uid="{00000000-0002-0000-0000-000000000000}">
      <formula1>1</formula1>
      <formula2>12</formula2>
    </dataValidation>
  </dataValidations>
  <hyperlinks>
    <hyperlink ref="A1:BR1" r:id="rId1" display="生活の便利技Excel・Word作成のテンプレートを未登録・無料でダウンロード" xr:uid="{910714D6-65C1-4A04-865E-B857A4E426A7}"/>
  </hyperlinks>
  <pageMargins left="0.19685039370078741" right="0.19685039370078741" top="0.47244094488188981" bottom="0.27559055118110237" header="0.43307086614173229" footer="0.23622047244094491"/>
  <pageSetup paperSize="9" scale="58" fitToHeight="0" orientation="landscape" horizontalDpi="300" verticalDpi="30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4B183"/>
    <pageSetUpPr fitToPage="1"/>
  </sheetPr>
  <dimension ref="A1:BR42"/>
  <sheetViews>
    <sheetView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ColWidth="8.7109375" defaultRowHeight="15"/>
  <cols>
    <col min="1" max="1" width="13" customWidth="1"/>
    <col min="2" max="2" width="26" customWidth="1"/>
    <col min="3" max="3" width="18" customWidth="1"/>
    <col min="4" max="15" width="12.42578125" customWidth="1"/>
    <col min="16" max="16" width="2" customWidth="1"/>
    <col min="17" max="17" width="17" customWidth="1"/>
    <col min="18" max="18" width="14" customWidth="1"/>
  </cols>
  <sheetData>
    <row r="1" spans="1:70" s="40" customFormat="1" ht="49.5" customHeight="1">
      <c r="A1" s="39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</row>
    <row r="2" spans="1:70" ht="23.25">
      <c r="A2" s="1" t="s">
        <v>63</v>
      </c>
    </row>
    <row r="3" spans="1:70">
      <c r="A3" s="37" t="s">
        <v>64</v>
      </c>
    </row>
    <row r="4" spans="1:70" ht="15.75">
      <c r="A4" s="3" t="s">
        <v>2</v>
      </c>
      <c r="B4" s="4">
        <v>2026</v>
      </c>
      <c r="C4" s="5" t="s">
        <v>3</v>
      </c>
      <c r="D4" s="6">
        <v>10</v>
      </c>
    </row>
    <row r="6" spans="1:70" ht="15.75">
      <c r="A6" s="7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9"/>
      <c r="Q6" s="41" t="s">
        <v>19</v>
      </c>
      <c r="R6" s="41"/>
    </row>
    <row r="7" spans="1:70" ht="15.75">
      <c r="A7" s="10" t="s">
        <v>20</v>
      </c>
      <c r="B7" s="11" t="s">
        <v>21</v>
      </c>
      <c r="C7" s="38" t="s">
        <v>65</v>
      </c>
      <c r="D7" s="13">
        <v>1179000</v>
      </c>
      <c r="E7" s="13">
        <v>1200000</v>
      </c>
      <c r="F7" s="13">
        <v>1256000</v>
      </c>
      <c r="G7" s="13">
        <v>1268000</v>
      </c>
      <c r="H7" s="13">
        <v>1293000</v>
      </c>
      <c r="I7" s="13">
        <v>1352000</v>
      </c>
      <c r="J7" s="13">
        <v>1425000</v>
      </c>
      <c r="K7" s="13">
        <v>1448000</v>
      </c>
      <c r="L7" s="13">
        <v>1477000</v>
      </c>
      <c r="M7" s="13">
        <v>1466000</v>
      </c>
      <c r="N7" s="13"/>
      <c r="O7" s="13"/>
      <c r="P7" s="9"/>
      <c r="Q7" s="14" t="s">
        <v>22</v>
      </c>
      <c r="R7" s="15">
        <f>INDEX($D$40:$O$40,$D$4)</f>
        <v>8060000</v>
      </c>
    </row>
    <row r="8" spans="1:70" ht="15.75">
      <c r="A8" s="10" t="s">
        <v>20</v>
      </c>
      <c r="B8" s="11" t="s">
        <v>23</v>
      </c>
      <c r="C8" s="38" t="s">
        <v>66</v>
      </c>
      <c r="D8" s="13">
        <v>300000</v>
      </c>
      <c r="E8" s="13">
        <v>308000</v>
      </c>
      <c r="F8" s="13">
        <v>317000</v>
      </c>
      <c r="G8" s="13">
        <v>326000</v>
      </c>
      <c r="H8" s="13">
        <v>337000</v>
      </c>
      <c r="I8" s="13">
        <v>354000</v>
      </c>
      <c r="J8" s="13">
        <v>363000</v>
      </c>
      <c r="K8" s="13">
        <v>373000</v>
      </c>
      <c r="L8" s="13">
        <v>383000</v>
      </c>
      <c r="M8" s="13">
        <v>387000</v>
      </c>
      <c r="N8" s="13"/>
      <c r="O8" s="13"/>
      <c r="P8" s="9"/>
      <c r="Q8" s="14" t="s">
        <v>24</v>
      </c>
      <c r="R8" s="15">
        <f>INDEX($D$38:$O$38,$D$4)</f>
        <v>1675000</v>
      </c>
    </row>
    <row r="9" spans="1:70" ht="15.75">
      <c r="A9" s="10" t="s">
        <v>20</v>
      </c>
      <c r="B9" s="11" t="s">
        <v>25</v>
      </c>
      <c r="C9" s="38" t="s">
        <v>65</v>
      </c>
      <c r="D9" s="13">
        <v>1000000</v>
      </c>
      <c r="E9" s="13">
        <v>1000000</v>
      </c>
      <c r="F9" s="13">
        <v>1000000</v>
      </c>
      <c r="G9" s="13">
        <v>1000000</v>
      </c>
      <c r="H9" s="13">
        <v>1000000</v>
      </c>
      <c r="I9" s="13">
        <v>1000000</v>
      </c>
      <c r="J9" s="13">
        <v>1000000</v>
      </c>
      <c r="K9" s="13">
        <v>1000000</v>
      </c>
      <c r="L9" s="13">
        <v>1000000</v>
      </c>
      <c r="M9" s="13">
        <v>1000000</v>
      </c>
      <c r="N9" s="13"/>
      <c r="O9" s="13"/>
      <c r="P9" s="9"/>
      <c r="Q9" s="14" t="s">
        <v>26</v>
      </c>
      <c r="R9" s="15">
        <f>INDEX($D$41:$O$41,$D$4)</f>
        <v>6385000</v>
      </c>
    </row>
    <row r="10" spans="1:70" ht="15.75">
      <c r="A10" s="10" t="s">
        <v>20</v>
      </c>
      <c r="B10" s="11" t="s">
        <v>27</v>
      </c>
      <c r="C10" s="38" t="s">
        <v>67</v>
      </c>
      <c r="D10" s="13">
        <v>34000</v>
      </c>
      <c r="E10" s="13">
        <v>44000</v>
      </c>
      <c r="F10" s="13">
        <v>47000</v>
      </c>
      <c r="G10" s="13">
        <v>51000</v>
      </c>
      <c r="H10" s="13">
        <v>51000</v>
      </c>
      <c r="I10" s="13">
        <v>28000</v>
      </c>
      <c r="J10" s="13">
        <v>43000</v>
      </c>
      <c r="K10" s="13">
        <v>45000</v>
      </c>
      <c r="L10" s="13">
        <v>40000</v>
      </c>
      <c r="M10" s="13">
        <v>30000</v>
      </c>
      <c r="N10" s="13"/>
      <c r="O10" s="13"/>
      <c r="P10" s="9"/>
      <c r="Q10" s="14" t="s">
        <v>28</v>
      </c>
      <c r="R10" s="15">
        <f>IF($D$4=1,"-",INDEX($D$41:$O$41,$D$4)-INDEX($D$41:$O$41,$D$4-1))</f>
        <v>350000</v>
      </c>
    </row>
    <row r="11" spans="1:70" ht="15.75">
      <c r="A11" s="10" t="s">
        <v>20</v>
      </c>
      <c r="B11" s="38" t="s">
        <v>68</v>
      </c>
      <c r="C11" s="38" t="s">
        <v>66</v>
      </c>
      <c r="D11" s="13">
        <v>200000</v>
      </c>
      <c r="E11" s="13">
        <v>205000</v>
      </c>
      <c r="F11" s="13">
        <v>210000</v>
      </c>
      <c r="G11" s="13">
        <v>215000</v>
      </c>
      <c r="H11" s="13">
        <v>220000</v>
      </c>
      <c r="I11" s="13">
        <v>225000</v>
      </c>
      <c r="J11" s="13">
        <v>230000</v>
      </c>
      <c r="K11" s="13">
        <v>235000</v>
      </c>
      <c r="L11" s="13">
        <v>240000</v>
      </c>
      <c r="M11" s="13">
        <v>245000</v>
      </c>
      <c r="N11" s="13"/>
      <c r="O11" s="13"/>
      <c r="P11" s="9"/>
      <c r="Q11" s="14" t="s">
        <v>29</v>
      </c>
      <c r="R11" s="16">
        <f>IF(R7=0,0,INDEX($D$13:$O$13,$D$4)/R7)</f>
        <v>0.38808933002481388</v>
      </c>
    </row>
    <row r="12" spans="1:70" ht="15.75">
      <c r="A12" s="10" t="s">
        <v>20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9"/>
      <c r="Q12" s="14" t="s">
        <v>30</v>
      </c>
      <c r="R12" s="16">
        <f>IF(R7=0,0,INDEX($D$22:$O$22,$D$4)/R7)</f>
        <v>0.44813895781637719</v>
      </c>
    </row>
    <row r="13" spans="1:70" ht="15.75">
      <c r="A13" s="17"/>
      <c r="B13" s="14" t="s">
        <v>31</v>
      </c>
      <c r="C13" s="17"/>
      <c r="D13" s="18">
        <f t="shared" ref="D13:O13" si="0">SUM(D7:D12)</f>
        <v>2713000</v>
      </c>
      <c r="E13" s="18">
        <f t="shared" si="0"/>
        <v>2757000</v>
      </c>
      <c r="F13" s="18">
        <f t="shared" si="0"/>
        <v>2830000</v>
      </c>
      <c r="G13" s="18">
        <f t="shared" si="0"/>
        <v>2860000</v>
      </c>
      <c r="H13" s="18">
        <f t="shared" si="0"/>
        <v>2901000</v>
      </c>
      <c r="I13" s="18">
        <f t="shared" si="0"/>
        <v>2959000</v>
      </c>
      <c r="J13" s="18">
        <f t="shared" si="0"/>
        <v>3061000</v>
      </c>
      <c r="K13" s="18">
        <f t="shared" si="0"/>
        <v>3101000</v>
      </c>
      <c r="L13" s="18">
        <f t="shared" si="0"/>
        <v>3140000</v>
      </c>
      <c r="M13" s="18">
        <f t="shared" si="0"/>
        <v>3128000</v>
      </c>
      <c r="N13" s="18">
        <f t="shared" si="0"/>
        <v>0</v>
      </c>
      <c r="O13" s="18">
        <f t="shared" si="0"/>
        <v>0</v>
      </c>
      <c r="P13" s="9"/>
      <c r="Q13" s="14" t="s">
        <v>32</v>
      </c>
      <c r="R13" s="16">
        <f>IF(R7=0,0,INDEX($D$29:$O$29,$D$4)/R7)</f>
        <v>0.16377171215880892</v>
      </c>
    </row>
    <row r="14" spans="1:70" ht="15.7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 t="s">
        <v>33</v>
      </c>
      <c r="R14" s="19">
        <v>10000000</v>
      </c>
    </row>
    <row r="15" spans="1:70" ht="15.75">
      <c r="A15" s="20" t="s">
        <v>34</v>
      </c>
      <c r="B15" s="21" t="s">
        <v>35</v>
      </c>
      <c r="C15" s="38" t="s">
        <v>69</v>
      </c>
      <c r="D15" s="13">
        <v>800000</v>
      </c>
      <c r="E15" s="13">
        <v>890000</v>
      </c>
      <c r="F15" s="13">
        <v>981000</v>
      </c>
      <c r="G15" s="13">
        <v>1140000</v>
      </c>
      <c r="H15" s="13">
        <v>1242000</v>
      </c>
      <c r="I15" s="13">
        <v>1338000</v>
      </c>
      <c r="J15" s="13">
        <v>1444000</v>
      </c>
      <c r="K15" s="13">
        <v>1553000</v>
      </c>
      <c r="L15" s="13">
        <v>1631000</v>
      </c>
      <c r="M15" s="13">
        <v>1752000</v>
      </c>
      <c r="N15" s="13"/>
      <c r="O15" s="13"/>
      <c r="P15" s="9"/>
      <c r="Q15" s="14" t="s">
        <v>36</v>
      </c>
      <c r="R15" s="16">
        <f>IF(R14=0,0,R9/R14)</f>
        <v>0.63849999999999996</v>
      </c>
    </row>
    <row r="16" spans="1:70" ht="15.75">
      <c r="A16" s="20" t="s">
        <v>34</v>
      </c>
      <c r="B16" s="22" t="s">
        <v>37</v>
      </c>
      <c r="C16" s="38" t="s">
        <v>69</v>
      </c>
      <c r="D16" s="13">
        <v>597000</v>
      </c>
      <c r="E16" s="13">
        <v>630000</v>
      </c>
      <c r="F16" s="13">
        <v>647000</v>
      </c>
      <c r="G16" s="13">
        <v>675000</v>
      </c>
      <c r="H16" s="13">
        <v>698000</v>
      </c>
      <c r="I16" s="13">
        <v>715000</v>
      </c>
      <c r="J16" s="13">
        <v>737000</v>
      </c>
      <c r="K16" s="13">
        <v>763000</v>
      </c>
      <c r="L16" s="13">
        <v>783000</v>
      </c>
      <c r="M16" s="13">
        <v>802000</v>
      </c>
      <c r="N16" s="13"/>
      <c r="O16" s="13"/>
      <c r="P16" s="9"/>
      <c r="Q16" s="9"/>
      <c r="R16" s="9"/>
    </row>
    <row r="17" spans="1:19" ht="15.75">
      <c r="A17" s="20" t="s">
        <v>34</v>
      </c>
      <c r="B17" s="21" t="s">
        <v>38</v>
      </c>
      <c r="C17" s="38" t="s">
        <v>69</v>
      </c>
      <c r="D17" s="13">
        <v>386000</v>
      </c>
      <c r="E17" s="13">
        <v>425000</v>
      </c>
      <c r="F17" s="13">
        <v>374000</v>
      </c>
      <c r="G17" s="13">
        <v>377000</v>
      </c>
      <c r="H17" s="13">
        <v>421000</v>
      </c>
      <c r="I17" s="13">
        <v>400000</v>
      </c>
      <c r="J17" s="13">
        <v>420000</v>
      </c>
      <c r="K17" s="13">
        <v>419000</v>
      </c>
      <c r="L17" s="13">
        <v>413000</v>
      </c>
      <c r="M17" s="13">
        <v>462000</v>
      </c>
      <c r="N17" s="13"/>
      <c r="O17" s="13"/>
      <c r="P17" s="9"/>
      <c r="Q17" s="3" t="s">
        <v>39</v>
      </c>
      <c r="R17" s="9"/>
    </row>
    <row r="18" spans="1:19" ht="15.75">
      <c r="A18" s="20" t="s">
        <v>34</v>
      </c>
      <c r="B18" s="21" t="s">
        <v>40</v>
      </c>
      <c r="C18" s="38" t="s">
        <v>70</v>
      </c>
      <c r="D18" s="13">
        <v>482000</v>
      </c>
      <c r="E18" s="13">
        <v>503000</v>
      </c>
      <c r="F18" s="13">
        <v>498000</v>
      </c>
      <c r="G18" s="13">
        <v>532000</v>
      </c>
      <c r="H18" s="13">
        <v>519000</v>
      </c>
      <c r="I18" s="13">
        <v>531000</v>
      </c>
      <c r="J18" s="13">
        <v>563000</v>
      </c>
      <c r="K18" s="13">
        <v>545000</v>
      </c>
      <c r="L18" s="13">
        <v>568000</v>
      </c>
      <c r="M18" s="13">
        <v>596000</v>
      </c>
      <c r="N18" s="13"/>
      <c r="O18" s="13"/>
      <c r="P18" s="9"/>
      <c r="Q18" s="23" t="s">
        <v>41</v>
      </c>
      <c r="R18" s="24" t="s">
        <v>42</v>
      </c>
    </row>
    <row r="19" spans="1:19" ht="15.75">
      <c r="A19" s="20" t="s">
        <v>34</v>
      </c>
      <c r="B19" s="21" t="s">
        <v>43</v>
      </c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9"/>
      <c r="Q19" s="25" t="s">
        <v>44</v>
      </c>
      <c r="R19" s="24" t="s">
        <v>45</v>
      </c>
    </row>
    <row r="20" spans="1:19" ht="47.25" customHeight="1">
      <c r="A20" s="20" t="s">
        <v>34</v>
      </c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9"/>
      <c r="Q20" s="42" t="s">
        <v>77</v>
      </c>
      <c r="R20" s="42"/>
      <c r="S20" s="42"/>
    </row>
    <row r="21" spans="1:19" ht="15.75">
      <c r="A21" s="20" t="s">
        <v>34</v>
      </c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9"/>
      <c r="Q21" s="9"/>
      <c r="R21" s="9"/>
    </row>
    <row r="22" spans="1:19" ht="15.75">
      <c r="A22" s="17"/>
      <c r="B22" s="14" t="s">
        <v>46</v>
      </c>
      <c r="C22" s="17"/>
      <c r="D22" s="18">
        <f t="shared" ref="D22:O22" si="1">SUM(D15:D21)</f>
        <v>2265000</v>
      </c>
      <c r="E22" s="18">
        <f t="shared" si="1"/>
        <v>2448000</v>
      </c>
      <c r="F22" s="18">
        <f t="shared" si="1"/>
        <v>2500000</v>
      </c>
      <c r="G22" s="18">
        <f t="shared" si="1"/>
        <v>2724000</v>
      </c>
      <c r="H22" s="18">
        <f t="shared" si="1"/>
        <v>2880000</v>
      </c>
      <c r="I22" s="18">
        <f t="shared" si="1"/>
        <v>2984000</v>
      </c>
      <c r="J22" s="18">
        <f t="shared" si="1"/>
        <v>3164000</v>
      </c>
      <c r="K22" s="18">
        <f t="shared" si="1"/>
        <v>3280000</v>
      </c>
      <c r="L22" s="18">
        <f t="shared" si="1"/>
        <v>3395000</v>
      </c>
      <c r="M22" s="18">
        <f t="shared" si="1"/>
        <v>3612000</v>
      </c>
      <c r="N22" s="18">
        <f t="shared" si="1"/>
        <v>0</v>
      </c>
      <c r="O22" s="18">
        <f t="shared" si="1"/>
        <v>0</v>
      </c>
      <c r="P22" s="9"/>
      <c r="Q22" s="9"/>
      <c r="R22" s="9"/>
    </row>
    <row r="23" spans="1:19" ht="15.7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9" ht="15.75">
      <c r="A24" s="26" t="s">
        <v>47</v>
      </c>
      <c r="B24" s="27" t="s">
        <v>48</v>
      </c>
      <c r="C24" s="38" t="s">
        <v>71</v>
      </c>
      <c r="D24" s="13">
        <v>450000</v>
      </c>
      <c r="E24" s="13">
        <v>460000</v>
      </c>
      <c r="F24" s="13">
        <v>470000</v>
      </c>
      <c r="G24" s="13">
        <v>480000</v>
      </c>
      <c r="H24" s="13">
        <v>490000</v>
      </c>
      <c r="I24" s="13">
        <v>500000</v>
      </c>
      <c r="J24" s="13">
        <v>510000</v>
      </c>
      <c r="K24" s="13">
        <v>520000</v>
      </c>
      <c r="L24" s="13">
        <v>530000</v>
      </c>
      <c r="M24" s="13">
        <v>540000</v>
      </c>
      <c r="N24" s="13"/>
      <c r="O24" s="13"/>
      <c r="P24" s="9"/>
      <c r="Q24" s="9"/>
      <c r="R24" s="9"/>
    </row>
    <row r="25" spans="1:19" ht="15.75">
      <c r="A25" s="26" t="s">
        <v>47</v>
      </c>
      <c r="B25" s="27" t="s">
        <v>49</v>
      </c>
      <c r="C25" s="38" t="s">
        <v>72</v>
      </c>
      <c r="D25" s="13">
        <v>600000</v>
      </c>
      <c r="E25" s="13">
        <v>620000</v>
      </c>
      <c r="F25" s="13">
        <v>640000</v>
      </c>
      <c r="G25" s="13">
        <v>660000</v>
      </c>
      <c r="H25" s="13">
        <v>680000</v>
      </c>
      <c r="I25" s="13">
        <v>700000</v>
      </c>
      <c r="J25" s="13">
        <v>720000</v>
      </c>
      <c r="K25" s="13">
        <v>740000</v>
      </c>
      <c r="L25" s="13">
        <v>760000</v>
      </c>
      <c r="M25" s="13">
        <v>780000</v>
      </c>
      <c r="N25" s="13"/>
      <c r="O25" s="13"/>
      <c r="P25" s="9"/>
      <c r="Q25" s="9"/>
      <c r="R25" s="9"/>
    </row>
    <row r="26" spans="1:19" ht="15.75">
      <c r="A26" s="26" t="s">
        <v>47</v>
      </c>
      <c r="B26" s="27" t="s">
        <v>50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9"/>
      <c r="Q26" s="9"/>
      <c r="R26" s="9"/>
    </row>
    <row r="27" spans="1:19" ht="15.75">
      <c r="A27" s="26" t="s">
        <v>47</v>
      </c>
      <c r="B27" s="12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9"/>
      <c r="Q27" s="9"/>
      <c r="R27" s="9"/>
    </row>
    <row r="28" spans="1:19" ht="15.75">
      <c r="A28" s="26" t="s">
        <v>47</v>
      </c>
      <c r="B28" s="12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9"/>
      <c r="Q28" s="9"/>
      <c r="R28" s="9"/>
    </row>
    <row r="29" spans="1:19" ht="15.75">
      <c r="A29" s="17"/>
      <c r="B29" s="14" t="s">
        <v>51</v>
      </c>
      <c r="C29" s="17"/>
      <c r="D29" s="18">
        <f t="shared" ref="D29:O29" si="2">SUM(D24:D28)</f>
        <v>1050000</v>
      </c>
      <c r="E29" s="18">
        <f t="shared" si="2"/>
        <v>1080000</v>
      </c>
      <c r="F29" s="18">
        <f t="shared" si="2"/>
        <v>1110000</v>
      </c>
      <c r="G29" s="18">
        <f t="shared" si="2"/>
        <v>1140000</v>
      </c>
      <c r="H29" s="18">
        <f t="shared" si="2"/>
        <v>1170000</v>
      </c>
      <c r="I29" s="18">
        <f t="shared" si="2"/>
        <v>1200000</v>
      </c>
      <c r="J29" s="18">
        <f t="shared" si="2"/>
        <v>1230000</v>
      </c>
      <c r="K29" s="18">
        <f t="shared" si="2"/>
        <v>1260000</v>
      </c>
      <c r="L29" s="18">
        <f t="shared" si="2"/>
        <v>1290000</v>
      </c>
      <c r="M29" s="18">
        <f t="shared" si="2"/>
        <v>1320000</v>
      </c>
      <c r="N29" s="18">
        <f t="shared" si="2"/>
        <v>0</v>
      </c>
      <c r="O29" s="18">
        <f t="shared" si="2"/>
        <v>0</v>
      </c>
      <c r="P29" s="9"/>
      <c r="Q29" s="9"/>
      <c r="R29" s="9"/>
    </row>
    <row r="30" spans="1:19" ht="15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9" ht="15.75">
      <c r="A31" s="28" t="s">
        <v>52</v>
      </c>
      <c r="B31" s="29" t="s">
        <v>53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9"/>
      <c r="Q31" s="9"/>
      <c r="R31" s="9"/>
    </row>
    <row r="32" spans="1:19" ht="15.75">
      <c r="A32" s="28" t="s">
        <v>52</v>
      </c>
      <c r="B32" s="29" t="s">
        <v>54</v>
      </c>
      <c r="C32" s="38" t="s">
        <v>73</v>
      </c>
      <c r="D32" s="13">
        <v>1200000</v>
      </c>
      <c r="E32" s="13">
        <v>1170000</v>
      </c>
      <c r="F32" s="13">
        <v>1140000</v>
      </c>
      <c r="G32" s="13">
        <v>1110000</v>
      </c>
      <c r="H32" s="13">
        <v>1080000</v>
      </c>
      <c r="I32" s="13">
        <v>1050000</v>
      </c>
      <c r="J32" s="13">
        <v>1020000</v>
      </c>
      <c r="K32" s="13">
        <v>990000</v>
      </c>
      <c r="L32" s="13">
        <v>960000</v>
      </c>
      <c r="M32" s="13">
        <v>930000</v>
      </c>
      <c r="N32" s="13"/>
      <c r="O32" s="13"/>
      <c r="P32" s="9"/>
      <c r="Q32" s="9"/>
      <c r="R32" s="9"/>
    </row>
    <row r="33" spans="1:18" ht="15.75">
      <c r="A33" s="28" t="s">
        <v>52</v>
      </c>
      <c r="B33" s="29" t="s">
        <v>55</v>
      </c>
      <c r="C33" s="38" t="s">
        <v>74</v>
      </c>
      <c r="D33" s="13">
        <v>800000</v>
      </c>
      <c r="E33" s="13">
        <v>785000</v>
      </c>
      <c r="F33" s="13">
        <v>770000</v>
      </c>
      <c r="G33" s="13">
        <v>755000</v>
      </c>
      <c r="H33" s="13">
        <v>740000</v>
      </c>
      <c r="I33" s="13">
        <v>725000</v>
      </c>
      <c r="J33" s="13">
        <v>710000</v>
      </c>
      <c r="K33" s="13">
        <v>695000</v>
      </c>
      <c r="L33" s="13">
        <v>680000</v>
      </c>
      <c r="M33" s="13">
        <v>665000</v>
      </c>
      <c r="N33" s="13"/>
      <c r="O33" s="13"/>
      <c r="P33" s="9"/>
      <c r="Q33" s="9"/>
      <c r="R33" s="9"/>
    </row>
    <row r="34" spans="1:18" ht="15.75">
      <c r="A34" s="28" t="s">
        <v>52</v>
      </c>
      <c r="B34" s="29" t="s">
        <v>56</v>
      </c>
      <c r="C34" s="38" t="s">
        <v>75</v>
      </c>
      <c r="D34" s="13">
        <v>75000</v>
      </c>
      <c r="E34" s="13">
        <v>74000</v>
      </c>
      <c r="F34" s="13">
        <v>83000</v>
      </c>
      <c r="G34" s="13">
        <v>124000</v>
      </c>
      <c r="H34" s="13">
        <v>82000</v>
      </c>
      <c r="I34" s="13">
        <v>73000</v>
      </c>
      <c r="J34" s="13">
        <v>109000</v>
      </c>
      <c r="K34" s="13">
        <v>90000</v>
      </c>
      <c r="L34" s="13">
        <v>150000</v>
      </c>
      <c r="M34" s="13">
        <v>80000</v>
      </c>
      <c r="N34" s="13"/>
      <c r="O34" s="13"/>
      <c r="P34" s="9"/>
      <c r="Q34" s="9"/>
      <c r="R34" s="9"/>
    </row>
    <row r="35" spans="1:18" ht="15.75">
      <c r="A35" s="28" t="s">
        <v>52</v>
      </c>
      <c r="B35" s="29" t="s">
        <v>57</v>
      </c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9"/>
      <c r="Q35" s="9"/>
      <c r="R35" s="9"/>
    </row>
    <row r="36" spans="1:18" ht="15.75">
      <c r="A36" s="28" t="s">
        <v>52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9"/>
      <c r="Q36" s="9"/>
      <c r="R36" s="9"/>
    </row>
    <row r="37" spans="1:18" ht="15.75">
      <c r="A37" s="28" t="s">
        <v>52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9"/>
      <c r="Q37" s="9"/>
      <c r="R37" s="9"/>
    </row>
    <row r="38" spans="1:18" ht="15.75">
      <c r="A38" s="17"/>
      <c r="B38" s="14" t="s">
        <v>58</v>
      </c>
      <c r="C38" s="17"/>
      <c r="D38" s="18">
        <f t="shared" ref="D38:O38" si="3">SUM(D31:D37)</f>
        <v>2075000</v>
      </c>
      <c r="E38" s="18">
        <f t="shared" si="3"/>
        <v>2029000</v>
      </c>
      <c r="F38" s="18">
        <f t="shared" si="3"/>
        <v>1993000</v>
      </c>
      <c r="G38" s="18">
        <f t="shared" si="3"/>
        <v>1989000</v>
      </c>
      <c r="H38" s="18">
        <f t="shared" si="3"/>
        <v>1902000</v>
      </c>
      <c r="I38" s="18">
        <f t="shared" si="3"/>
        <v>1848000</v>
      </c>
      <c r="J38" s="18">
        <f t="shared" si="3"/>
        <v>1839000</v>
      </c>
      <c r="K38" s="18">
        <f t="shared" si="3"/>
        <v>1775000</v>
      </c>
      <c r="L38" s="18">
        <f t="shared" si="3"/>
        <v>1790000</v>
      </c>
      <c r="M38" s="18">
        <f t="shared" si="3"/>
        <v>1675000</v>
      </c>
      <c r="N38" s="18">
        <f t="shared" si="3"/>
        <v>0</v>
      </c>
      <c r="O38" s="18">
        <f t="shared" si="3"/>
        <v>0</v>
      </c>
      <c r="P38" s="9"/>
      <c r="Q38" s="9"/>
      <c r="R38" s="9"/>
    </row>
    <row r="39" spans="1:18" ht="15.7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30"/>
      <c r="B40" s="31" t="s">
        <v>59</v>
      </c>
      <c r="C40" s="30"/>
      <c r="D40" s="32">
        <f t="shared" ref="D40:O40" si="4">D13+D22+D29</f>
        <v>6028000</v>
      </c>
      <c r="E40" s="32">
        <f t="shared" si="4"/>
        <v>6285000</v>
      </c>
      <c r="F40" s="32">
        <f t="shared" si="4"/>
        <v>6440000</v>
      </c>
      <c r="G40" s="32">
        <f t="shared" si="4"/>
        <v>6724000</v>
      </c>
      <c r="H40" s="32">
        <f t="shared" si="4"/>
        <v>6951000</v>
      </c>
      <c r="I40" s="32">
        <f t="shared" si="4"/>
        <v>7143000</v>
      </c>
      <c r="J40" s="32">
        <f t="shared" si="4"/>
        <v>7455000</v>
      </c>
      <c r="K40" s="32">
        <f t="shared" si="4"/>
        <v>7641000</v>
      </c>
      <c r="L40" s="32">
        <f t="shared" si="4"/>
        <v>7825000</v>
      </c>
      <c r="M40" s="32">
        <f t="shared" si="4"/>
        <v>8060000</v>
      </c>
      <c r="N40" s="32">
        <f t="shared" si="4"/>
        <v>0</v>
      </c>
      <c r="O40" s="32">
        <f t="shared" si="4"/>
        <v>0</v>
      </c>
      <c r="P40" s="9"/>
      <c r="Q40" s="9"/>
      <c r="R40" s="9"/>
    </row>
    <row r="41" spans="1:18" ht="15.75">
      <c r="A41" s="33"/>
      <c r="B41" s="34" t="s">
        <v>60</v>
      </c>
      <c r="C41" s="33"/>
      <c r="D41" s="35">
        <f t="shared" ref="D41:O41" si="5">D40-D38</f>
        <v>3953000</v>
      </c>
      <c r="E41" s="35">
        <f t="shared" si="5"/>
        <v>4256000</v>
      </c>
      <c r="F41" s="35">
        <f t="shared" si="5"/>
        <v>4447000</v>
      </c>
      <c r="G41" s="35">
        <f t="shared" si="5"/>
        <v>4735000</v>
      </c>
      <c r="H41" s="35">
        <f t="shared" si="5"/>
        <v>5049000</v>
      </c>
      <c r="I41" s="35">
        <f t="shared" si="5"/>
        <v>5295000</v>
      </c>
      <c r="J41" s="35">
        <f t="shared" si="5"/>
        <v>5616000</v>
      </c>
      <c r="K41" s="35">
        <f t="shared" si="5"/>
        <v>5866000</v>
      </c>
      <c r="L41" s="35">
        <f t="shared" si="5"/>
        <v>6035000</v>
      </c>
      <c r="M41" s="35">
        <f t="shared" si="5"/>
        <v>6385000</v>
      </c>
      <c r="N41" s="35">
        <f t="shared" si="5"/>
        <v>0</v>
      </c>
      <c r="O41" s="35">
        <f t="shared" si="5"/>
        <v>0</v>
      </c>
      <c r="P41" s="9"/>
      <c r="Q41" s="9"/>
      <c r="R41" s="9"/>
    </row>
    <row r="42" spans="1:18" ht="15.75">
      <c r="A42" s="17"/>
      <c r="B42" s="14" t="s">
        <v>61</v>
      </c>
      <c r="C42" s="17"/>
      <c r="D42" s="36" t="s">
        <v>62</v>
      </c>
      <c r="E42" s="36">
        <f t="shared" ref="E42:O42" si="6">IF(OR(COUNT(E7:E12,E15:E21,E24:E28,E31:E37)=0,COUNT(D7:D12,D15:D21,D24:D28,D31:D37)=0),"-",E41-D41)</f>
        <v>303000</v>
      </c>
      <c r="F42" s="36">
        <f t="shared" si="6"/>
        <v>191000</v>
      </c>
      <c r="G42" s="36">
        <f t="shared" si="6"/>
        <v>288000</v>
      </c>
      <c r="H42" s="36">
        <f t="shared" si="6"/>
        <v>314000</v>
      </c>
      <c r="I42" s="36">
        <f t="shared" si="6"/>
        <v>246000</v>
      </c>
      <c r="J42" s="36">
        <f t="shared" si="6"/>
        <v>321000</v>
      </c>
      <c r="K42" s="36">
        <f t="shared" si="6"/>
        <v>250000</v>
      </c>
      <c r="L42" s="36">
        <f t="shared" si="6"/>
        <v>169000</v>
      </c>
      <c r="M42" s="36">
        <f t="shared" si="6"/>
        <v>350000</v>
      </c>
      <c r="N42" s="36" t="str">
        <f t="shared" si="6"/>
        <v>-</v>
      </c>
      <c r="O42" s="36" t="str">
        <f t="shared" si="6"/>
        <v>-</v>
      </c>
      <c r="P42" s="9"/>
      <c r="Q42" s="9"/>
      <c r="R42" s="9"/>
    </row>
  </sheetData>
  <mergeCells count="2">
    <mergeCell ref="Q6:R6"/>
    <mergeCell ref="Q20:S20"/>
  </mergeCells>
  <phoneticPr fontId="20"/>
  <conditionalFormatting sqref="E42:O42">
    <cfRule type="cellIs" dxfId="0" priority="2" operator="greaterThan">
      <formula>0</formula>
    </cfRule>
  </conditionalFormatting>
  <dataValidations count="1">
    <dataValidation type="whole" sqref="D4" xr:uid="{00000000-0002-0000-0100-000000000000}">
      <formula1>1</formula1>
      <formula2>12</formula2>
    </dataValidation>
  </dataValidations>
  <hyperlinks>
    <hyperlink ref="A1:BR1" r:id="rId1" display="生活の便利技Excel・Word作成のテンプレートを未登録・無料でダウンロード" xr:uid="{CCA9DE9E-3206-4C10-84AF-BA1C24A01AC7}"/>
  </hyperlinks>
  <pageMargins left="0.19685039370078741" right="0.19685039370078741" top="0.39370078740157483" bottom="0.27559055118110237" header="0.35433070866141736" footer="0.23622047244094491"/>
  <pageSetup paperSize="9" scale="58" fitToHeight="0" orientation="landscape" horizontalDpi="300" verticalDpi="3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資産管理表</vt:lpstr>
      <vt:lpstr>記入例</vt:lpstr>
      <vt:lpstr>記入例!Print_Area</vt:lpstr>
      <vt:lpstr>資産管理表!Print_Area</vt:lpstr>
    </vt:vector>
  </TitlesOfParts>
  <Manager>canbeused.net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生活の便利技</dc:title>
  <dc:subject/>
  <dc:creator>openpyxl</dc:creator>
  <dc:description/>
  <cp:lastModifiedBy>inbl</cp:lastModifiedBy>
  <cp:revision>2</cp:revision>
  <cp:lastPrinted>2026-10-17T04:33:42Z</cp:lastPrinted>
  <dcterms:created xsi:type="dcterms:W3CDTF">2026-10-16T22:32:20Z</dcterms:created>
  <dcterms:modified xsi:type="dcterms:W3CDTF">2026-10-17T05:10:20Z</dcterms:modified>
  <dc:language>en-US</dc:language>
</cp:coreProperties>
</file>